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790" activeTab="0"/>
  </bookViews>
  <sheets>
    <sheet name="Zeittafel" sheetId="1" r:id="rId1"/>
    <sheet name="Tabelle2" sheetId="2" r:id="rId2"/>
    <sheet name="Tabelle3" sheetId="3" r:id="rId3"/>
  </sheets>
  <definedNames>
    <definedName name="DATABASE">'Zeittafel'!$A$5:$F$115</definedName>
  </definedNames>
  <calcPr fullCalcOnLoad="1"/>
</workbook>
</file>

<file path=xl/comments1.xml><?xml version="1.0" encoding="utf-8"?>
<comments xmlns="http://schemas.openxmlformats.org/spreadsheetml/2006/main">
  <authors>
    <author/>
  </authors>
  <commentList>
    <comment ref="F29" authorId="0">
      <text>
        <r>
          <rPr>
            <sz val="10"/>
            <color indexed="8"/>
            <rFont val="Arial"/>
            <family val="0"/>
          </rPr>
          <t xml:space="preserve">Rechnung in Jubiläen
</t>
        </r>
      </text>
    </comment>
  </commentList>
</comments>
</file>

<file path=xl/sharedStrings.xml><?xml version="1.0" encoding="utf-8"?>
<sst xmlns="http://schemas.openxmlformats.org/spreadsheetml/2006/main" count="240" uniqueCount="228">
  <si>
    <t>Die Sintflut und andere Katastrophen der Geschichte in chronologischer Folge sortiert</t>
  </si>
  <si>
    <t>(zur besseren Übersicht sind aber auch "Zeitalter" mit angegeben, die für sich keine "Katastrophe" darstellen, sondern nur der Zeitlichen Einordnung dienen.)</t>
  </si>
  <si>
    <t>Angaben der Jahreszahlen mit "-"(Minus) davor meinen Jahre vor Christus. Bzw. vor unserer Zeitrechnung.</t>
  </si>
  <si>
    <t>Jahreszahlen</t>
  </si>
  <si>
    <t>Ereignis</t>
  </si>
  <si>
    <t>Altsteinzeit beginnt</t>
  </si>
  <si>
    <t xml:space="preserve">Mittelsteinzeit beginnt </t>
  </si>
  <si>
    <t>Anbruch des 1.Sonnenzeitalter der Atzteken (endet mit einer Sintflut)</t>
  </si>
  <si>
    <t>Anbruch des 2.Sonnenzeitalter der Atzteken (nach einer Sintflut!)</t>
  </si>
  <si>
    <t>Untergang von Atlantis nach Platon (Sintflut?)</t>
  </si>
  <si>
    <t>Anbruch des 3.Sonnenzeitalter der Atzteken (Nach einer Sturmzerstörung der Welt)</t>
  </si>
  <si>
    <t>Anbruch des 4.Sonnenzeitalter der Atzteken (Nach gigantischer Feuerzerstörung (Vulkane?) der Welt)</t>
  </si>
  <si>
    <t>Die Jungsteinzeit, markiert durch den Ackerbau, setzt in Mesopotamien ein</t>
  </si>
  <si>
    <t>Jericho, älteste befestigte Stadt wird angelegt.</t>
  </si>
  <si>
    <t>die Ankunft des Ackerbaus in Griechenland, der etwa 7.000 v. Chr. erfolgte.</t>
  </si>
  <si>
    <t>Schwarzmeerflut ? Und Deukalion</t>
  </si>
  <si>
    <t>Schwarzmeerflut</t>
  </si>
  <si>
    <t>Beginn der "Julianischen Zeitrechnung" nach Scaliger</t>
  </si>
  <si>
    <r>
      <t>Kupferzeit</t>
    </r>
    <r>
      <rPr>
        <sz val="10"/>
        <color indexed="8"/>
        <rFont val="Arial"/>
        <family val="0"/>
      </rPr>
      <t xml:space="preserve"> beginnt in Mitteleuropa, als Ausklang der Jungsteinzeit</t>
    </r>
  </si>
  <si>
    <t xml:space="preserve">Erschaffung Adams nach Rechnung von Hans-Günter Rex </t>
  </si>
  <si>
    <t>Sintflut nach "Und die Bibel hat doch Recht"</t>
  </si>
  <si>
    <t>Anbruch des 5.Sonnenzeitalter der Atzteken</t>
  </si>
  <si>
    <t>Schöpfungsjahr nach der biblischen Genealogierechnung und dem Jüdischen Kalender</t>
  </si>
  <si>
    <t>Beginn der Maya-Zeitrechnung</t>
  </si>
  <si>
    <t>Beginn ägyptischer Zeitrechnung mit Menes, dem König der 1. Dynastie (um 3100 bis 3066 v. Chr.)</t>
  </si>
  <si>
    <t>Helladische Periode</t>
  </si>
  <si>
    <t>Beginn der Zeitrechnung in mesopotamischer Geschichtsschreibung</t>
  </si>
  <si>
    <t>Beginn des Alten Reiches (3.–6. Dynastie), Pyramidenzeit.</t>
  </si>
  <si>
    <t>Sintflut nach Berechnung von Hans-Günter Rex anhand der Apogryphen und Vergleichender Forschung (Seine Rechnung beginnt 4143 Jahre vChr.)</t>
  </si>
  <si>
    <t>Nach den Berechnungen des irischen Theologen James Ussher fand 2501 v. Chr. die Sintflut statt.</t>
  </si>
  <si>
    <t>Teras kultureller Aufschwung beginnt</t>
  </si>
  <si>
    <t>Blütezeit von Ur in Mesopotamien (2474–2398)</t>
  </si>
  <si>
    <t xml:space="preserve"> Sodom und Gomorra versinken im Toten Meer; Lot darf als einziger gehen, aber sich nicht umschauen.</t>
  </si>
  <si>
    <t xml:space="preserve">Sargon von Akkad ließ Babylon um 2300 v. Chr. zerstören, </t>
  </si>
  <si>
    <t>ab ca. 2200 v. Chr. – Einwanderung indoeuropäischer Stämme nach Griechenland.    Und die Kupferzeit endet</t>
  </si>
  <si>
    <t>Sintflut nach meiner Berechnung biblischer Angaben der Genealogie errechnet: 1655-1656 Jahre nach Adams Geburt; sie dauerte 380 Tage</t>
  </si>
  <si>
    <r>
      <t>Frühbronzezeit</t>
    </r>
    <r>
      <rPr>
        <sz val="10"/>
        <color indexed="8"/>
        <rFont val="Arial"/>
        <family val="0"/>
      </rPr>
      <t xml:space="preserve"> bis etwa -1500</t>
    </r>
  </si>
  <si>
    <t>Deukalion und Phyrra entkommen der großen Flut der griechischen Mythologie (Sintflut?); diese Jahreszahl wird vermutlich viel früher liegen müssen.</t>
  </si>
  <si>
    <t>Einwanderungen in Griechenland</t>
  </si>
  <si>
    <t>Minoische Kultur von Kreta ausgehend bis ca. -1400</t>
  </si>
  <si>
    <t xml:space="preserve"> der biblische Erzvater Abraham lebte in dieser Zeit bis etwa -1725</t>
  </si>
  <si>
    <t>Gründung des so genannten Alten Reiches der Hethiter im 17. Jahrhundert v. Chr.</t>
  </si>
  <si>
    <t xml:space="preserve">Mykenische Kultur und Stadtstaaten bis etwa 1050 </t>
  </si>
  <si>
    <t>Neues Reich in Ägypten beginnt</t>
  </si>
  <si>
    <t>Vernichtung Teras durch Vulkanausbruch mit Sintflutartigen Folgen. (Vulkan-Insel in der Ägäis Nahe Kreta. )</t>
  </si>
  <si>
    <t>Mittelbronzezeit bis etwa -1300</t>
  </si>
  <si>
    <t>Untergang Atlantis=Teras durch Sintflut mit 900 Jahren vor Platon gerechnet</t>
  </si>
  <si>
    <t xml:space="preserve"> -640-9000/12</t>
  </si>
  <si>
    <t>Neues Hethiterreich unter König Suppiluliuma (Regierungszeit um 1370 bis 1335 v. Chr.) gegründet.</t>
  </si>
  <si>
    <t>Schlacht um Troja von manchem datiert, auch 1285 wird vermutet.</t>
  </si>
  <si>
    <t>Spätbronzezeit bis ca. 800 v.u.Zr.</t>
  </si>
  <si>
    <t>Schlacht von Kadesch</t>
  </si>
  <si>
    <t>der Auszug der Israeliten aus Ägypten unter Moses beginnt</t>
  </si>
  <si>
    <t>mögliches Geburtsjahr vom griechischen Heros und Halbgott Herakles</t>
  </si>
  <si>
    <t>Einzug der Israeliten in Kanaan</t>
  </si>
  <si>
    <t>Trojanischer Krieg, ??? 1194-1184 vChr nach "Lexikon der Antike".</t>
  </si>
  <si>
    <t>Anfang des Kampf um Troja von mir berechnet</t>
  </si>
  <si>
    <t>Ende des Kampf um Troja von mir berechnet</t>
  </si>
  <si>
    <t>Übergang zur Eisenzeit beginnt</t>
  </si>
  <si>
    <t>"dunkle Zeit" Griechenlands</t>
  </si>
  <si>
    <t>Eisenzeit in der ganzen bekannten alten Welt</t>
  </si>
  <si>
    <t>Antike bis ca. 500 u.Zr.</t>
  </si>
  <si>
    <t>Beginn der griechischen Zeitrechnung</t>
  </si>
  <si>
    <t>Beginn der römischen Zeitrechnung mit  der mythologischen Gründung Roms</t>
  </si>
  <si>
    <t>Solons Lebenszeit bis 560</t>
  </si>
  <si>
    <t>Lebenszeit Platons ungefär</t>
  </si>
  <si>
    <t>Schlacht bei Marathon</t>
  </si>
  <si>
    <t>Platon</t>
  </si>
  <si>
    <t>Julianischer Kalender</t>
  </si>
  <si>
    <t>Beginn "unserer Zeitrechnung"</t>
  </si>
  <si>
    <t>Spätantike</t>
  </si>
  <si>
    <t>Frühmittelalter</t>
  </si>
  <si>
    <t>Abendländische Zeitrechnung</t>
  </si>
  <si>
    <t>Mohammed zieht nach Medina; Muslimischer Kalender beginnt.</t>
  </si>
  <si>
    <t>Tod Karls des Großen</t>
  </si>
  <si>
    <t>Hochmittelalter bis etwa 1300</t>
  </si>
  <si>
    <t>Der Atztekenherrscher läßt in Tenochtitlan, Mexico den Sonnenstein aufstellen.</t>
  </si>
  <si>
    <t>Scaliger erfindet das "Julianische Datum"</t>
  </si>
  <si>
    <t>Beginn der Nutzung des Gregorianischen Kalenders</t>
  </si>
  <si>
    <t>Author/Quelle (oder Endzeit)</t>
  </si>
  <si>
    <t>Quelle vergessen und steht im Widerspruch zur Folgezeile</t>
  </si>
  <si>
    <t>Buch "Begegnungen im Weltraum" 2003</t>
  </si>
  <si>
    <t>Jüdischer Kalender (der aber immer öfter falsch berechnet erscheint!)</t>
  </si>
  <si>
    <t>Spiegel 47/2009</t>
  </si>
  <si>
    <t>Encarta 99</t>
  </si>
  <si>
    <t>aus Wikipedia, der freien Enzyklopädie</t>
  </si>
  <si>
    <t>Wikipedia.de</t>
  </si>
  <si>
    <t>Buch "Begegnungen im Weltraum" Verlag: Sandhausen 2003</t>
  </si>
  <si>
    <t>Welt der Wunder 12.06.2005</t>
  </si>
  <si>
    <t>Ronald</t>
  </si>
  <si>
    <t>Die Sagen des Olymp</t>
  </si>
  <si>
    <t>nach Artikel über die Hetiter in der Encarta 99</t>
  </si>
  <si>
    <t>nach Artikel über Ramses II. in der Encarta 99</t>
  </si>
  <si>
    <t>Bibel, Zeittafeln im Anhang</t>
  </si>
  <si>
    <t>Bibel (Zeittafeln, finde ich zweifelhaft)</t>
  </si>
  <si>
    <t xml:space="preserve">Microsoft(R) Encarta(R) 99 Enzyklopädie. (c) 1993-1998 </t>
  </si>
  <si>
    <t>Erathosthenes</t>
  </si>
  <si>
    <t>?</t>
  </si>
  <si>
    <t>Julius Cäsar</t>
  </si>
  <si>
    <t xml:space="preserve">Papst Gregor XIII. </t>
  </si>
  <si>
    <t>Berichtsdetails</t>
  </si>
  <si>
    <t>Homo habilis und Homo ergaster entwickeln zuerst Steinwerkzeuge, später auch aus Holz und Knochen.</t>
  </si>
  <si>
    <t>Neandertaler und andere benutzen immer bessere Holzwaffen und -geräte.</t>
  </si>
  <si>
    <t>Erste Sonne, Matlaci Atl:</t>
  </si>
  <si>
    <t>Zweite Sonne, Ehecoatl:</t>
  </si>
  <si>
    <t>9000 Jahre vor Solon, (also -9500,wenn der um -500 gelebt hätte. Er lebte aber von 640-560 v.u.Zr.)</t>
  </si>
  <si>
    <t>Dritte Sonne: Tleyquiyahuillo:</t>
  </si>
  <si>
    <t>Vierte Sonne Tzontlilic:</t>
  </si>
  <si>
    <t>An verschiedenen Orten begann die Jungsteinzeit zu unterschiedlichen Zeiten. Der Übergang vom Jäger und Sammler zum Ackerbauern begann in Europa um 5500 und in Japan erst 300 vor chr., als sie andern Ortes schon längst vorbei war.</t>
  </si>
  <si>
    <t>Die Kadmos Legende wird damit in Verbindung gebracht. Gelebt haben kann der aber erst viel später.</t>
  </si>
  <si>
    <t>Der Deukalion-Mythos ähnelt der biblischen Noach-Sage mit ihrem Archebau recht stark (vgl. Sintflut, Noah-Effekt). Ebenso finden sich Parallelen im Gilgamesch-Epos.</t>
  </si>
  <si>
    <r>
      <t>um 5600</t>
    </r>
    <r>
      <rPr>
        <sz val="9"/>
        <color indexed="8"/>
        <rFont val="Verdana"/>
        <family val="0"/>
      </rPr>
      <t xml:space="preserve"> wird der Bosporus überflutet. Salzwasser bricht in das Schwarze Meer ein und lässt den Meeresspiegel um mehr als 100 Meter ansteigen</t>
    </r>
  </si>
  <si>
    <t xml:space="preserve">Die Epoche der christlichen Zeitrechnung ist zu kurz, um geeigneter Bezugspunkt für technische Berechnungen zu sein. 1583 schlug der französische Gelehrte Joseph Justus Scaliger das nach seinem Vater benannte „Julianische Datum" vor. Scaliger setzte dabei den 1. Januar 4713 v. Chr. als Anfangspunkt fest. Von diesem Zeitpunkt aus sollten die Tage fortlaufend gezählt werden. Die Anfänge der in der Antike benutzten Zyklen fallen mit dieser Zeit zusammen. </t>
  </si>
  <si>
    <t>Der Autor errechnet zwei unterschiedliche Jahre -4143 und -4131 und meint, diese Differenz sei "zu vernachlässigen".</t>
  </si>
  <si>
    <t>Kann so nicht stimmen, da sich rechnerisch etwa -3761 ergäbe, wenn man die anderen "atztekischen Sonnenzeitalter" berücksichtigt!</t>
  </si>
  <si>
    <t>Beginn der jüdischen Zeitrechnung.  Der jüdische Kalender beruht auf einem Lunisolarjahr. Im 19-jährigen Schaltzyklus sind die Jahre 3, 6, 8, 11, 14, 17, 19 Schaltjahre. Die Länge der Jahre variiert zwischen 353, 354 und 355 Tagen, die der Schaltjahre zwischen 383, 384 und 385 Tagen.</t>
  </si>
  <si>
    <t>2012 soll ein großer Zyklus zu ende gehen. (Weltuntergang? wir werden es Ende 2012 sehen...)</t>
  </si>
  <si>
    <t>Die Chronologie des alten Ägypten beginnt mit der Regierungszeit von Menes, dem König der 1. Dynastie (um 3100 bis 3066 v. Chr.). Das gesellschaftliche Jahr der Ägypter enthielt genau 365 Tage. Dadurch waren sie gezwungen, die so genannte sothische Periode (auch Hundsstern- oder Siriusperiode) zu verwenden. Dieser Zyklus umfasst den Zeitraum von 1 461 × 365 Tagen, weil nach dem Ablauf dieser Zeit der Aufgang des Sternes Sirius (Hundsstern) mit dem ersten Tag des gesellschaftlichen Jahres der Ägypter wieder zusammenfiel. Dieses Ereignis soll sich um 140 n. Chr. abgespielt haben. Es ist allerdings ungewiss, ob der erste Zyklus um 2780 oder um 4240 v. Chr. begann.</t>
  </si>
  <si>
    <t>Der Ausdruck "helladische Periode" (oder "helladisch" oder "Helladikum") ist Synonym für die Bronzezeit auf dem griechischen Festland. Die helladische Periode gliedert sich in:    * Frühhelladisch (Abgekürzt FH = Frühe Bronzezeit): ca. 3000/2600 - 2000 v. Chr.    * Mittelhelladisch (MH = Mittlere Bronzezeit): ca. 2000 - 1600 v. Chr.    * Späthelladisch (SH = Späte Bronzezeit): ca. 1600 - 1000 v. Chr.</t>
  </si>
  <si>
    <t>Im Mesopotamien des Altertums beginnt die zusammenhängende Geschichtsschreibung mit der Geburt von König Sargon I. (Regierungszeit um 2335 bis 2279 v. Chr.). Es ist eine ziemlich vollständige Liste der Könige zusammengestellt worden bis zur ersten Dynastie Ur, die sich zeitlich zurückerstreckt bis etwa 2670 v. Chr. - vermutlich noch früher.</t>
  </si>
  <si>
    <t>3. Dynastie (um 2640–2575 v. Chr.) und 4. Dynastie (um 2575–2465) in Ägypten,</t>
  </si>
  <si>
    <t>"im 26. Jubiläum der Jahre in der 5 Jahrwoche in ihrem 5. Jahr (1.258)." (Buch der Jubiläen) paßt nicht zur bibl. Chronologie nach Geburtsaltern, die das Jahr 1556 ergibt.</t>
  </si>
  <si>
    <t>also zur Zeit der 4. Dynastie in Ägypten</t>
  </si>
  <si>
    <t xml:space="preserve">Vulkan-Insel in der Ägäis Nahe Kreta </t>
  </si>
  <si>
    <t>Forscher suchten nach möglichen Plätzen der Städte und fanden heraus, daß sie am toten Meer gelegen haben müssen. Ein Erdbeben verursachte wohl einen Erdrutsch und die Städte versanken im Meer. Bei dem Erdbeben wurde Methan freigesetzt, das sich entzündete.</t>
  </si>
  <si>
    <t>Hammurapi machte es etwa 600 Jahre später zur Hauptstadt des Babylonischen Reiches.</t>
  </si>
  <si>
    <t>Noahs Familie überlebt sie als einzige mit ettlichen Tierpaaren -- (zu dieser Zeit herrschen in Ägypten (Theben) die Intefs der 11. Dynastie, von 2134-1991)</t>
  </si>
  <si>
    <r>
      <t xml:space="preserve">Naturwissenschaftliche Datierungen haben in den vergangenen Jahren gezeigt, dass die Anfänge der </t>
    </r>
    <r>
      <rPr>
        <sz val="10"/>
        <color indexed="16"/>
        <rFont val="Arial"/>
        <family val="0"/>
      </rPr>
      <t>Frühbronzezeit</t>
    </r>
    <r>
      <rPr>
        <sz val="10"/>
        <color indexed="8"/>
        <rFont val="Arial"/>
        <family val="0"/>
      </rPr>
      <t xml:space="preserve"> in Zentraleuropa bereits am Beginn des 3. Jt. v.Chr. liegen. So gibt es Daten der ersten Phase von Troja (Troja I), die um 2800 v. Chr. datieren. In diesen Zeitabschnitt ist der Beginn der </t>
    </r>
    <r>
      <rPr>
        <sz val="10"/>
        <color indexed="16"/>
        <rFont val="Arial"/>
        <family val="0"/>
      </rPr>
      <t>Frühbronzezeit</t>
    </r>
    <r>
      <rPr>
        <sz val="10"/>
        <color indexed="8"/>
        <rFont val="Arial"/>
        <family val="0"/>
      </rPr>
      <t xml:space="preserve"> im westlichen Bereich des Mittelmeerraumes anzusetzen. Im weiter westlich gelegenen Teil Europas ist der Beginn der Frühbronzezeit hingegen erst um 2100 v. Chr. zu sehen. 700 Jahre später!!!</t>
    </r>
  </si>
  <si>
    <t>beide sind Götterkinder, * vor 2000 b.C.; Phyrras Vater ist Epimetheus, Sohn des Titanenkindes Iapethos, -- zeitlich besser passend wäre die Legende zur Zeit der Schwarzmeehflut.</t>
  </si>
  <si>
    <t xml:space="preserve"> Indogermanische Gruppen wandern in mehreren Schüben nach Griechenland ein: die späteren Achäer, Äolier und Ionier um 2000–1900 v. Chr. wären Zeitgenossen Abrahams, oder seines Vaters, teils jedoch vermutlich schon ab 2200 v. Chr.</t>
  </si>
  <si>
    <t>irgendwann in diesem Zeitraum handelt der Theseusmytos, wo Athen König Minos tributpflichtig ist.</t>
  </si>
  <si>
    <t>er wäre Zeitgenosse der Minoer, ohne das dies je erwähnt wurde! Er lebte nach dem "Trojanischen Krieg" und dem"Seevölkersturm"!</t>
  </si>
  <si>
    <t>Hethiter (hebräisch Chittim), ehemaliges Volk im östlichen Kleinasien, das das Reich Hatti im zentralen Hochland des heutigen Anatolien (Türkei) gründete und Gebiete im Norden Syriens bewohnte. Die Hethiter, deren Ursprung unbekannt ist, verwendeten eine indogermanische Sprache. Sie drangen um 2000 v. Chr. in Kleinasien ein und zwangen der Bevölkerung ihre Herrschaft, Sprache und Kultur auf. Nesa (in der Nähe der heutigen Stadt Kayseri, Türkei) war die Stadt, die von den Hethitern gegründet wurde.</t>
  </si>
  <si>
    <t>Die späte minoische Periode Kretas fällt in den gleichen Zeitraum mit dem Aufstieg der ersten großen Zivilisation der Bronzezeit des griechischen Festlandes, der Mykenischen (1600-1050 v. Chr.), die ihren Höhepunkt zwischen 1400 und 1200 v. Chr. erreichte. - (Innerhalb der Bronzezeit gelegen ist es auch die Hauptzeit der griechischen Heldensagen. Perseus ist der mythologische Gründer der Stadt Mykene und Ahnherr vieler Helden.)</t>
  </si>
  <si>
    <t>Zeitlich passend läge der Untergang Teras mit Platons Atlantissage 900 Jahre vor Solon. Könnte auch für die Legende von Deukalion und Pyrra Pate stehen.</t>
  </si>
  <si>
    <t>900 Jahre vor Solon, (also -1400,wenn der um -500 gelebt hätte. Er lebte aber von 640-560 v.u.Zr. Also passte eher -1500)</t>
  </si>
  <si>
    <t>9000 Monate wären 750 Jahre</t>
  </si>
  <si>
    <t>wikipedia meint er regierte ca. 1355-1320 v. Chr.</t>
  </si>
  <si>
    <t xml:space="preserve">mag ich (Ronald) nicht glauben, denn "im 12. Jhdt." wäre ca 1190! </t>
  </si>
  <si>
    <t>(Auch die "dunkle Zeit", 1100-800, der griechischen Geschichte)</t>
  </si>
  <si>
    <t>Die beiden Großmächte kämpften um die Kontrolle über Syrien. Dies führte unter König Muwatalli (Regierungszeit um 1295 bis 1282 v. Chr.) zum Krieg mit dem ägyptischen Pharao Ramses II.</t>
  </si>
  <si>
    <t>Ramses II.(Regierungszeit 1279-1212 v. Chr.), kämpft mit Hatuschilli im nördlichen Syrien um die Vorherrschaft in der Region. Jeder behauptet Sieger zu sein.</t>
  </si>
  <si>
    <t>er wurde nur relativ alt, aber erlebte den "Trojanischen Krieg" nicht mehr. Seine Söhne aber schon.</t>
  </si>
  <si>
    <t>zwischen 1250 und 1230 v.Chr.</t>
  </si>
  <si>
    <t>Trojanischer Krieg, in der griechischen Mythologie der Krieg, der von den Griechen gegen die Stadt Troja geführt wurde. Vermutlich bildete der Krieg zwischen den Griechen der späten mykenischen Zeit und den Bewohnern von Troad oder Troas in Anatolien, einem Teil der heutigen Türkei, den Hintergrund zu dieser Legende.</t>
  </si>
  <si>
    <t>Datum wird auch vom Lexikon der Antike genannt.</t>
  </si>
  <si>
    <t>Der Gelehrte Erathosthenes berechnete die Eroberung Trojas auf 1184 v. Chr. und ordnete ihn so in den zeitlichen Rahmen der griechischen Frühgeschichte zwischen Mythos und belegter Geschichte ein.</t>
  </si>
  <si>
    <t>Etwa 1100-800 v. Chr. setzt man das "Dunkle Zeitalter" an, aus dem uns nur wenig überliefert ist und in der viele der Burgen zerstört worden zu sein scheinen. Von etwa 1050-900 v. Chr. dauerte die Ionische Wanderung, in deren Verlauf die Einwohner des griechischen Festlandes die Inseln der Ägäis und Kleinasiens kolonisierten.</t>
  </si>
  <si>
    <t>Der Begriff Antike (von lat. antiquus, alt, altertümlich) bezeichnet die Epoche des Altertums im Mittelmeerraum. Sie reicht etwa von 800 v. Chr. bis 500 n. Chr. und unterscheidet sich von vorhergehenden und nachfolgenden Epochen durch gemeinsame und durchgängige kulturelle Traditionen.</t>
  </si>
  <si>
    <t xml:space="preserve">Die Ära der griechischen Olympiaden wurde vom 1. Juli 776 v. Chr. an gerechnet, und griechische Astronomen führten den Mondzyklus von 235 Mondmonaten (fast genau 19 Jahre) und den callippischen Zyklus von 940 Mondmonaten (näher an 76 Jahren) ein. </t>
  </si>
  <si>
    <t>In der römischen Zeitrechnung beginnt die Epoche der Stadtgründung (ab urbe condita oder a. u. c.) am 22. April 753 v. Chr., die Julianische Ära beginnt mit der Kalenderreform durch Julius Caesar im Jahr 46 v. Chr. Später im Jahr 312 n. Chr. führte Kaiser Konstantin der Große einen Zyklus von 15 Jahren ein, der Indiktion genannt wurde.</t>
  </si>
  <si>
    <t>auf diesen Politiker bezieht Platon seine Atlantissage.</t>
  </si>
  <si>
    <t>(427 - 347 v. Chr.) Platon kannte Sokrates noch persönlich als seinen Lehrer</t>
  </si>
  <si>
    <t>die Athener besiegen die Persichen Eindringlinge</t>
  </si>
  <si>
    <t>Platon (um 428 bis ca. 347 v. Chr.), griechischer Philosoph. Er war der einflussreichste Denker der abendländischen Philosophie.</t>
  </si>
  <si>
    <t>Kaiser Diokletians Machtantritt wird als Beginn der Spätantike gesehen, als auch die Völkerwanderung einsetzt.</t>
  </si>
  <si>
    <t xml:space="preserve">(476-ca900) - genauere Bestimmungsgrenzen sind nicht möglich. Die Übergänge  von der Spätantike zum Mittelalter sind fließend. - </t>
  </si>
  <si>
    <t xml:space="preserve">Die christliche Chronologie, die in der gesamten westlichen Welt fast ausschließlich als gesellschaftliche Zeitrechnung verwendet wird, begründete im 6. Jahrhundert der skythische Mönch Dionysius Exiguus. Er legte die Geburt Christi auf das Jahr 753 der römischen Zeitrechnung fest. </t>
  </si>
  <si>
    <t>die 5. Sonne ist schon sehr alt und unsere Zeit</t>
  </si>
  <si>
    <t xml:space="preserve">Die Epoche der christlichen Zeitrechnung ist zu kurz, um geeigneter Bezugspunkt für technische Berechnungen zu sein. 1583 schlug der französische Gelehrte Joseph Justus Scaliger das nach seinem Vater benannte „Julianische Datum" vor. Scaliger setzte dabei den 1. Januar 4713 v. Chr. als Anfangspunkt fest. Von diesem Zeitpunkt aus sollten die Tage fortlaufend gezählt werden. </t>
  </si>
  <si>
    <t xml:space="preserve">Als Papst Gregor XIII. den neuen Kalender 1582 in Kraft setzte, war sie bereits auf den 11. März vorgerückt. Sie wurde nun auf den 21. März festgesetzt. Außerdem wurde beschlossen, dass auf den 4. Oktober 1582 unmittelbar der 15. Oktober 1582 folgen sollte. </t>
  </si>
  <si>
    <t>Bemerkungen</t>
  </si>
  <si>
    <t>Sie endet etwa -8000</t>
  </si>
  <si>
    <t>Dauer 4008 Jahre. Die damals lebten aßen Wassermais, genannt Atzitzintli. In diesem Zeitalter lebten die Riesen. Die erste Sonne wurde durch Wasser im Zeichen Matlactli Atli (Zehn Wasser) zerstört. Das Wasser wurde Apachiohualiztli (Flut, Überschwemmung) genannt, nach der Zauberkunst, er ohne unterlass Regnen zu lassen. Der Legende nach wurden die Menschen in Fische verwandelt. Manche Quellen sagen, dass nur ein einziges Paar entkommen sei, das von einem alten Baum nahe am Wasser geschätzt wurde. Andere sagen, es seinen sieben Paare gewesen, die sich in einer Höhle verbargen, bis die Flut vorüber und das Wasser abgeflossen war. Sie bevölkerten die Erde neu und wurden in ihren Ländern als Götter verehrt.</t>
  </si>
  <si>
    <t>Dauer 4010 Jahre. Die damals lebten, aßen wilde Früchte mit dem Namen acotzintli. Diese Sonne wurde von Ehecoatl (der Windschlange) zerstört, und die Menschen wurden in Affen verwandelt. Ein Mann und eine Frau, die auf, die auf einem Felsen standen, wurden vor der Vernichtung bewahrt.</t>
  </si>
  <si>
    <t>außerhalb der Säulen des Herakles (oder Atlas) bedeutet, außerhalb des Mittelmeeres und kann östlich oder westlich sein! (oder mann nimt an das Weltzentrum sei nicht das Mittelmeer, sondern das SchwarzeMeer, dann wären die "Säulen des Herakles" der Bosporus und wieder westlich der "bekannten Welt".)</t>
  </si>
  <si>
    <t>Dauer 4081 Jahre. Die Menschen, die Abkömmlinge des Paares, das aus der ersten Zeit der Zweiten Sonne gerettet wurde, aßen eine Frucht mit dem Namen Tzincoacoc. Diese dritte Sonne wurde durch Feuer zerstört. (Deren Ablauf fiele mit der Schwarzmeerflut zusammen!)</t>
  </si>
  <si>
    <t>Dauer 5026 Jahre. Die Menschen starben nach einer Überschwemmung durch Blut und Feuer. (Berechnet nach der "3. Sonne" müßte der Anfang aber bei -5.500 liegen! Was wiederum zur Schwarzmeerflut passen könnte...)aber Ende dieses Zeitalters -3761 passßt zur jüdischen Zeitrechnung!!!???)</t>
  </si>
  <si>
    <t>Spuren von Ackerbauersiedlungen finden sich auch in versunkenen Teilen des Schwarzen Meeres.</t>
  </si>
  <si>
    <t>Die Datierung Jerichos scheint zu keinem überlieferten Kalender so recht zu passen???? Andererseits wird Jericho bei der "Landnahme" erst zerstört. Läßt sich diese Zerstärung zeitlich bestimmen, bekommt man auch die "Zeit der Landnahme"!</t>
  </si>
  <si>
    <t>Das war lange vor der Herrschaft des Zeus und vor der Erfindung der Schrift. Der Mythos wurde also irgendwann von dessen Vater Kronos auf Zeus übertragen. Der Drache des Ares symbolisiert dabei, dass es zu kriegerischen Auseinandersetzungen mit der einheimischen Bevölkerung kam.</t>
  </si>
  <si>
    <t>Inzwischen wird es auch für möglich gehalten, dass diese Mythen Erinnerungen an die Flutung (über den heutigen Bosporus) der während der letzten Eiszeit entstandenen Senke mit einem Süßwasserbinnenmeer im Gebiet des heutigen Schwarzen Meeres bewahren, die um 6.700 vor Christus als Folge des kontinuierlich steigenden Meeresspiegels infolge Abschmelzens der Eismassen im Norden nach dem Ende der letzten Eiszeit stattfand. Siehe Mittelholozän.</t>
  </si>
  <si>
    <r>
      <t>das schwarze Meer lag tiefer als das Mittelmeer; eine Verbindung gab es noch nicht. Als das Mittelmeer anstieg schwappte das Wasser am Bosporus über und überschwemmte die Ufer und Inseln im Schwarzen Meer.</t>
    </r>
    <r>
      <rPr>
        <b/>
        <sz val="10"/>
        <color indexed="8"/>
        <rFont val="Arial"/>
        <family val="0"/>
      </rPr>
      <t xml:space="preserve"> Dies könnte die logischste  Ursache der Sintflutlegenden sein aber auch den Untergang von Atlantis begründen. Noah sei der erste Weinbauer gewesen, und tatsächlich finden sich die ältesten Spuren von Weinanbau um 5000 vChr. im Südkaukasus!!! </t>
    </r>
  </si>
  <si>
    <t>Der Zeitpunkt selbst liegt weit genug in der Vergangenheit, um einen Bezugspunkt zu liefern, mit dem alle anderen Zeitrechnungen verglichen werden könnten. Der julianische Zyklus umfasst 7 980 Jahre zu je 653 Tagen, wobei jedoch die astronomische Berechnung selten in Jahren erfolgt, sondern die Tage fortlaufend gezählt werden. Das macht ein "Nachrechnen" sehr schwierig!</t>
  </si>
  <si>
    <t>Hans-Günter Rex verwendet eine selbst entwickelte "Chronologie 2000", die sehr vielen geläufigen Jahreszahlen widerspricht! Aber die Idee, der "jüdische Kalender sei falsch" kann durchaus zutreffen.</t>
  </si>
  <si>
    <t>in Dokumentationen wird oft das Jahr 2400 v.Chr. Als Sintflutjahr genannt. Hans-Günter Rex errechnete -2524; James Ussher -2501. Zwar liegen diese "nahe beieinander", doch rund 3000 Jahre nach der Schwarzmeerflut!?</t>
  </si>
  <si>
    <t>Zeitangabe ist eine Schätzung des Autors von "Rätsel der Menschheit" http://rdmteam.piranho.ch/sonstiges/sitemap.htm (was nach Betrachtung der restlichen Atztekischen Sonnen nicht stimmen kann und -2.500 sein müßte! und was wieder besser zu Usscher, Rexx und Dokus passen würde)</t>
  </si>
  <si>
    <t>Die biblische Zeitrechnung ist extrem unsicher, da von den Verfassern der Bibel zu verschiedenen Zeiten unterschiedliche Zeitrechnungen verwendet worden sind. Auch zeitgenössische Autoren haben verschiedene Systeme verwendet. Die jüdische Zeitrechnung beginnt im Jahr 3761 v. Chr. Sie wird seit dem 11. Jahrhundert bis heute von den Juden verwendet. Mitte des 17. Jahrhundert schlug der irische Erzbischof James Usher für den Beginn der Schöpfung das Jahr 4004 v. Chr. vor. Dieses Datum wurde später widerlegt.</t>
  </si>
  <si>
    <t>ein deutscher Forscher meint man müsse den Kalender um 208 Jahre nach hinten verschieben. Was auch nicht reicht.</t>
  </si>
  <si>
    <t>Das ägyptische Jahr hatte immer 365 Tage. Da es keinen Schalttag gab, blieb das ägyptische Jahr hinter dem natürlichen Jahr zurück; es wurde deshalb mit der Position des Sirius synchronisiert. Die Ägypter orientierten sich bei ihrem täglichen Leben an den periodischen Überschwemmungen des Nil.</t>
  </si>
  <si>
    <t>Diese Unterteilungen wurden - in Analogie zu den minoischen Perioden Kretas - von Wace und Blegen geschaffen. Das Späthelladikum entspricht der Mykenischen Zeit. Die drei Hauptstufen erfahren weitere Feingliederungen, z.B. FH II = Frühhelladisch II. Phase.</t>
  </si>
  <si>
    <t xml:space="preserve"> Chaldäische Astronomen entdeckten später einen Zyklus, den man in der modernen Astronomie als Saros bezeichnet. Er besteht aus einem Zeitraum von 223 Mondmonaten (etwas mehr als 18 Jahren). Dieser Zeitraum ist heute noch von Bedeutung für die Berechnung von Verfinsterungen.  Das babylonische Jahr ist ein Mondjahr mit 354 Tagen. Anfangs wurden unregelmäßig, später systematisch alle 19 Jahre sieben Schaltmonate eingefügt. </t>
  </si>
  <si>
    <t>wenn das stimmen sollte fällt Tera als Schauplatz der Sintflut aus.</t>
  </si>
  <si>
    <t>2500 v. Chr.: Erste Besiedelung Grönlands. (etwa von der großen Flut dahingetragen?)</t>
  </si>
  <si>
    <t>in Dokumentationen wird oft das Jahr 2400 v.Chr. Als Sintflutjahr genannt. Z.B. In n-tv-Dokumentation "Die Arche Noah".</t>
  </si>
  <si>
    <t>Nach der biblischen Genealogie war Lot ein Neffe Abrams und Ururururenkel Noahs. Demzufolge muß diese Katastrophe einige hundert Jahre NACH der Sintflut stattgefunden haben (gegen -1800). Die Forscher meinten jedoch die Wellenförmigen Verwerfungen im Sedimentgestein am Ufer des Totem Meeres um 2300 v.u.Z. datieren zu müssen.</t>
  </si>
  <si>
    <t>Wie die Überschichtung der vorindogermanischen Bevölkerung Europas erfolgte, ist nicht völlig geklärt. Während ein ausgedehnter Brandhorizont in Griechenland um 2000 v. Chr. auf einen gewaltsamen Einbruch der Indoeuropäer vom nördlichen Balkan her hindeutet (Proto-Griechen), erfolgte die Einwanderung in anderen Regionen Europas möglicherweise weitgehend friedlich</t>
  </si>
  <si>
    <t>die Berechnung ergiebt sich aus der Genealogie der Bibel. Und die liegt warscheinlich weit neben einer tatsächlich möglichen Sintflutzeit. Die Addition der Vaterschaftsjahre und die Altersangabe Noahs ergeben "im Jahr 1556 nach Adam".</t>
  </si>
  <si>
    <t>Sie entsprechen irgendwie Noahs Familie, oder der Ereshkigals aus dem Gilgamesch-Epos; die zeitliche Zuordnung ist noch zu ungenau. Liegt aber nahe der Berechnung nach der biblischen Genealogie. (-2105) --- Die "Deukalische Flut" muß aber mit der Schwarzmeerflut zusammenhängen!? (etwa -5500)</t>
  </si>
  <si>
    <t>Bemerkung: Der Zusammenhang mit dem Deukalion-Mythos und der Sintflut (Schwarzmeerflut?) und dadurch heimatlos gewordenen Völkern die umherziehen und neues Land suchen mit den Einwanderern in Griechenland drängt sich hier geradezu auf. - der Kadmos-Mythos steht auch damit in Verbindung, da Kadmos aus Phönizien eingewandert sein soll. Herodot berichtet im 6. Jahrhundert v. Chr., dass Kadmos etwa 1600 Jahre vor seiner Zeit lebte. (damit etwa 2200 vChr) Die Einführung der phönikischen Schrift erfolgte aber gegen 800 v.Chr. Also nur rund 200 Jahre vor Herodot.</t>
  </si>
  <si>
    <t>Problem: welcher Zusammenhang bestünde zwischen dem "Trojanischen Krieg" und dem Beginn der Minoischen Kultur????</t>
  </si>
  <si>
    <r>
      <t>Problem: Abrahams Lebenszeit wird gemeinhin um 1800 vChr angesiedelt, und daran "alle Historie" ausgerichtet. Das ist Fehlerhaft!.  Denn schon Genesis und Buch der Jubiläen führen zu unterschiedlichen Geburtsjahren nach der "Schöpfung"..  Nach Genesis im 1948. Jahr der Welt, nach "Jubiläen" im 1875. Jahr der Welt. 73 Jahre Differenz im Geburtsjahr!!!??? - Umgerechnet nach jüdischem Kalender wäre sein Geburtsjahr etwa 1813 vChr nach Genesis, und etwa</t>
    </r>
    <r>
      <rPr>
        <sz val="9"/>
        <color indexed="8"/>
        <rFont val="Microsoft Sans Serif"/>
        <family val="0"/>
      </rPr>
      <t xml:space="preserve"> 1886 vChr nach "Buch der Jubiläen".  Jedoch sei er 645 Jahre vor dem Exodus im Alter von 75 von Haran nach Kanaan gezogen, was 1915 vChr dafür ergäbe!?!? Somit 1990 vChr als Geburtsjahr. ?!?!?! Einfach zu viele Ungenauigkeiten! ca. 173 Jahre Geburtsdifferenz = fast sein Lebensalter!? Daran die Historie auszurichten muß falsch werden!!!</t>
    </r>
  </si>
  <si>
    <t xml:space="preserve"> Kurz nach 1800 v. Chr. wurde die Stadt Hattusa (in der Nähe der heutigen Stadt Bogazköy) erobert. Bis zur Gründung des so genannten Alten Reiches im 17. Jahrhundert v. Chr. sind keine geschichtlichen Aufzeichnungen über die Hethiter bekannt. Es wurde von Fürst Anitta mit Hattusa als Hauptstadt gegründet. Dieser eroberte nahezu das gesamte Gebiet Zentralanatoliens und dehnte seinen Machtbereich bis zum Mittelmeer aus. Seine Nachfolger setzten die Eroberungen in Nordsyrien fort. Hattusili I. (Regierungszeit etwa 1590-1560 v. Chr.) eroberte die Stadt Aleppo (heute Syrien), sein Sohn Mursili I. (Regierungszeit etwa 1560-1531 v. Chr.) unterwarf mehrere nordsyrische Städte und besiegte schließlich Babylon. Nach der Ermordung Mursilis folgte eine Zeit innerer Streitigkeiten, die das Reich außenpolitisch schwächten und erst von dem mächtigen König Suppiluliuma beendet wurden. Nach Berechnung der Bibel-Genealogie muß Abraham um diese zeit gelebt haben.</t>
  </si>
  <si>
    <t xml:space="preserve"> - Um 1200 wurden die bisher bekannten mykenischen Zentren des griechischen Festlandes zerstört. Während man früher als Ursache ein gewaltsames Vordringen der Dorer und anderer Nordwestgriechischer Stämme (Dorische Wanderung) annahm, werden heute multikausale Zusammenhänge verantwortlich gemacht: Ausfall von Handelspartnern im Osten, dadurch bedingt Wirtschaftskrisen, Kriege der mykenischen Zentren untereinander, Naturkatastrophen (ein Erdbeben in der Argolis ist für diese Zeit nachgewiesen), Aufstände etc. Zwar brach das mykenische Palastsystem zusammen, aber noch 150-200 Jahre lebte die mykenische Kultur weiter (Periode SH IIIC) und hatte ab der zweiten Hälfte des 12. Jh. wieder einen Aufschwung, wie u.a. neuere Ausgrabungen in Tiryns bestätigen.</t>
  </si>
  <si>
    <t>mittleres Reich der Hetiter beginnt etwa auch hier</t>
  </si>
  <si>
    <t>2009: In "Terra X - die biblischen Plagen" wird berichtet, das Äste von Olivenbäumen in der Vulkanasche gefunden wurden, die man genau datieren konnte. Die Bäume seien am 21. Aug 1603 vChr unter der Vulkansche gestorben. Das Ereignis sei der Untergang von Altantis und auch Auslöser der 10 biblischen Plagen des Moses. Stimmt das muß die gesamte Geschichte neu datiert werden, weil sich vieles an diesem Ausbruch ausrichte.</t>
  </si>
  <si>
    <t>wenn Platon oder sein Erzähler einen Lesefehler von 1000 statt 100 hatten; Platon hörte es von seinem Opa, der in Ägypten war</t>
  </si>
  <si>
    <t>wäre Atlantis während der Regierungszeit eines bekannten Pharao geschehen, hätte der ägyptische Erzähler das gewußt.</t>
  </si>
  <si>
    <t>Als Bezug zum Kampf mit Atlantern (900 Jahre vor Solon), liegt -1300 aber 200 Jahre zu spät. - und -1285 träfe mit der Schlacht von Kadesch zusammen?!? 600 Jahre vor Solon</t>
  </si>
  <si>
    <t>Da die Schlacht bei Kadesch (1285 v. Chr.) keine eindeutige Entscheidung bringen konnte, schloss der Hethiterkönig Hattusili III. (Regierungszeit um 1275 bis 1250 v. Chr.) einige Jahre später einen Friedensvertrag mit Ägypten, der freundschaftliche Beziehungen zwischen Hethitern und Ägyptern begründete. Um 1200 v. Chr. stießen phrygische Stämme nach Anatolien und die so genannten „Seevölker" nach Syrien vor und vernichteten das Hethiterreich.</t>
  </si>
  <si>
    <t xml:space="preserve">diese Angabe ist unhaltbar, wenn auch etabliert. Zu dieser Zeit war Kanaan ägyptischer Machbereich und die wären nicht aus- sondern nur umgezogen. Außerdem hätte Ramses II. solch eine Wanderung bemerkt. Es sei denn, seine Armeen waren die "Auszügler". </t>
  </si>
  <si>
    <t>Als Königs- und Göttersohn kam er nie so recht an seine eigentlich ihm zustehende Herrschaft. Statt dessen mußte er viele Abenteuer bestehen, die sich über viele Jahre hinzogen. So wurde er zum Helden.</t>
  </si>
  <si>
    <t>Der Vergleich zeitlicher Nähen oder Parallelen von historischen, religiösen und mythologischen Ereignissen ist immer wieder interessant. Die Landnahme in Kanaan und der Trojanische Krieg liegen in der Zeit des Überganges von der Bronze- zur Eisenzeit. Im 9. Jh. war Eisen dann im ganzen Mittelmeerraum verbreitet.</t>
  </si>
  <si>
    <t xml:space="preserve"> Wie neuere Ausgrabungen zeigen, wurde Troja im frühen 12. Jahrhundert v. Chr. durch Feuer zerstört. Gründe für den Krieg waren entweder die Plünderung der wohlhabenden Stadt oder die Zerstörung der Stadt, um die wirtschaftliche Kontrolle Trojas über die Dardanellen zu beenden. (Meint man mit "im 12. Jhdt." 12xx oder 11xx??? - Nach Christus liegt 1194 im 12. Jhdt.!))</t>
  </si>
  <si>
    <t>passt zeitlich zum Untergang des Hetitischen Reiches.  Um 1200 v. Chr. stießen phrygische Stämme nach Anatolien und die so genannten „Seevölker" nach Syrien vor und vernichteten das Hethiterreich. Nach Homer zogen 1186 Schiffe mit über 94.000 Kriegern aus Griechenland los.</t>
  </si>
  <si>
    <t>Die Heimkehrer irrten nach der Legende im Mittelmeer umher und kamen an fremde Küsten. Meist waren die Begegnungen nicht friedlich. Das würde das mysteriöse Auftauchen der "Seevölker" in Ägypten und Phönikien erklären.</t>
  </si>
  <si>
    <t xml:space="preserve">Die Alten Griechen sprachen von 4 Zeitaltern, ohne genauere Begrenzungen, aber absteigender Qualität. Im goldenen Zeitalter herrschte Kronos (Saturnus) über eine friedliche, gewaltfreie, nahrungsreiche Welt, in der Gesetze nicht nötig waren. Im silbernen Zeitalter verschlechterten sich die Verhältnisse mit Machtantritt des Zeus (Jupiter) zunehmend durch Kriege, Verbrechen und Ungerechtigkeiten über die Bronzene Zeit bis hin zur Eisenzeit. Die eiserne Zeit war die Gegenwart der alten Griechen. Manche schieben vor die Eisenzeit noch die "Heroische Zeit", die Zeit der heroischen Helden und Mythen, dazwischen. </t>
  </si>
  <si>
    <t>entweder war die Zersplitterung zu groß, oder aber die ganze Zeit ohne Helden über die zu berichten wäre. Andererseits waren die Griechen aber mit als "Seevölker" unterwegs und machten die Küsten des Mittelmeeres unsicher.  Doch anscheinend ohne großen Ruhm.</t>
  </si>
  <si>
    <t xml:space="preserve"> Im engeren Sinne bezeichnet man mit der Antike die Geschichte des archaischen und klassischen Griechenlands, des Hellenismus und des Römischen Reichs.</t>
  </si>
  <si>
    <t>die Römer sehen sich als Nachfolger des Flüchtlings Aeneas aus Troja...</t>
  </si>
  <si>
    <t>Gesetzgebungen Drakons (621 v. Chr.) und Solons (594/593 v. Chr.)</t>
  </si>
  <si>
    <t xml:space="preserve"> - Der Aufstieg Athens als Seemacht beginnt. -- Die Römische Republik: Um 500 v. Chr. befreiten sich die Römer vom etruskischen Stadtkönigtum und bildeten wohl um 475 v. Chr. eine republikanische Regierungsform aus. In den Zwölftafelgesetzen, die um 450 v. Chr. entstanden, wurden die ersten zivil-, straf- und prozessrechtlichen Normen des römischen Rechts festgehalten. 
</t>
  </si>
  <si>
    <t>voher die Schlacht der "300" (Spartaner) an den Thermophylen...</t>
  </si>
  <si>
    <t>Der julianische Kalender wurde von Julius Caesar 45 v. Chr. in Rom eingeführt. Das julianische Jahr enthält 365,25 Tage, so dass alle vier Jahre ein Schalttag eingeführt werden muss.  Bei der Einführung des julianischen Kalenders war die Tagundnachtgleiche im Frühling am 23. März und hatte sich seither ständig weiter verschoben.</t>
  </si>
  <si>
    <t>Das Jahr NULL gibt es aber nicht!!!</t>
  </si>
  <si>
    <t>Die Völkerwanderung bringt das Römische Reich ins Wanken...</t>
  </si>
  <si>
    <t>Als Epochengrenzen zum Mittelalter sind auch die Jahre 325 (Konzil von Nicäa), 393 (letzte Olympische Spiele der Antike), 476 (Absetzung des Romulus Augustulus), 498 (Taufe des Frankenkönigs Chlodwig I., 529 (Gründung des ersten abendländischen Mönchsklosters durch Benedikt von Nursia sowie in der Philosophie als symbolisches Datum die Schließung der platonischen Akademie und Tod des letzten antiken Philosophen Boëthius) oder die Eroberungszüge der Araber im 7. Jahrhundert vorgeschlagen worden. Im Allgemeinen wird das Ende der Antike heute etwa mit dem Jahr 500 angesetzt.
Etwa um diese Zeit müßte ein König Arthur gelebt haben...</t>
  </si>
  <si>
    <t>Heute ist man sich allgemein einig, dass dieses Datum einige Jahre früher liegen müsste (wahrscheinlich um sechs Jahre). Die Zeitrechnung des Dionysius wurde durch den angelsächsischen Benediktiner Beda Venerabilis im 8. Jahrhundert in die englische Geschichtsschreibung eingeführt.</t>
  </si>
  <si>
    <t>Das muslimische Jahr ist ein Mondjahr von 354 Tagen. In 30 Jahren gibt es 11 Schaltjahre mit 355 Tagen.</t>
  </si>
  <si>
    <t>Mit Tod Karls des Großen setzt sich die Christliche Zeitrechnung allgemein durch und wird nun als "unsere Zeitrechnung" weltweit bezeichnet.</t>
  </si>
  <si>
    <t>Kalender der Atzteken mit 5 Zeitaltern</t>
  </si>
  <si>
    <t>Die Anfänge der in der Antike benutzten Zyklen fallen mit dieser Zeit zusammen. Der Zeitpunkt selbst liegt weit genug in der Vergangenheit, um einen Bezugspunkt zu liefern, mit dem alle anderen Zeitrechnungen verglichen werden könnten. Der julianische Zyklus umfasst 7 980 Jahre zu je 653 Tagen, wobei jedoch die astronomische Berechnung selten in Jahren erfolgt, sondern die Tage fortlaufend gezählt werden.</t>
  </si>
  <si>
    <t>Dieser Datumssprung wurde in den einzelnen Ländern jeweils bei der Übernahme des gregorianischen Kalenders nachvollzogen, so im protestantischen Deutschland erst 1700, in Großbritannien 1752 und in Russland erst nach der Oktoberrevolution 1917. Der Gregorianische Kalender ergänzt die julianische Regelung der Schalttage so, dass in den durch 100 teilbaren Jahren dann keine Tage eingeschaltet werden, wenn die Hunderterzahl nicht durch vier teilbar ist. Der gregorianische Kalender ist unser heute üblicher Kalender.</t>
  </si>
  <si>
    <t>Weblink</t>
  </si>
  <si>
    <t>Australien wird von Neuguinea durch steigenden Meeresspiegel getrennt</t>
  </si>
  <si>
    <t>http://rdmteam.piranho.ch/altekulturen/azteken/zeitalter/zeitalter.htm</t>
  </si>
  <si>
    <t>Problem: diese Überlieferungen passen zeitlich überhapt nicht zusammen!!!</t>
  </si>
  <si>
    <t>amtsjahre von 340 ägyptischen hohepriestern nach einem kolegen von däneken.</t>
  </si>
</sst>
</file>

<file path=xl/styles.xml><?xml version="1.0" encoding="utf-8"?>
<styleSheet xmlns="http://schemas.openxmlformats.org/spreadsheetml/2006/main">
  <numFmts count="1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0.00"/>
    <numFmt numFmtId="166" formatCode="#,##0"/>
    <numFmt numFmtId="167" formatCode="0%"/>
    <numFmt numFmtId="168" formatCode="* #,##0.00 [$DM-407]"/>
    <numFmt numFmtId="169" formatCode="* #,##0 [$DM-407]"/>
    <numFmt numFmtId="170" formatCode="0"/>
  </numFmts>
  <fonts count="18">
    <font>
      <sz val="10"/>
      <color indexed="8"/>
      <name val="Arial"/>
      <family val="0"/>
    </font>
    <font>
      <b/>
      <u val="single"/>
      <sz val="14"/>
      <color indexed="8"/>
      <name val="Arial"/>
      <family val="0"/>
    </font>
    <font>
      <b/>
      <sz val="10"/>
      <color indexed="8"/>
      <name val="Arial"/>
      <family val="0"/>
    </font>
    <font>
      <b/>
      <u val="single"/>
      <sz val="10"/>
      <color indexed="8"/>
      <name val="Arial"/>
      <family val="0"/>
    </font>
    <font>
      <b/>
      <sz val="9"/>
      <color indexed="8"/>
      <name val="Verdana"/>
      <family val="0"/>
    </font>
    <font>
      <sz val="9"/>
      <color indexed="8"/>
      <name val="Verdana"/>
      <family val="0"/>
    </font>
    <font>
      <u val="single"/>
      <sz val="10"/>
      <color indexed="12"/>
      <name val="Arial"/>
      <family val="0"/>
    </font>
    <font>
      <sz val="9"/>
      <color indexed="8"/>
      <name val="Arial"/>
      <family val="0"/>
    </font>
    <font>
      <sz val="10"/>
      <color indexed="16"/>
      <name val="Arial"/>
      <family val="0"/>
    </font>
    <font>
      <i/>
      <sz val="10"/>
      <color indexed="8"/>
      <name val="Arial"/>
      <family val="0"/>
    </font>
    <font>
      <sz val="10"/>
      <color indexed="60"/>
      <name val="Arial"/>
      <family val="0"/>
    </font>
    <font>
      <sz val="11"/>
      <color indexed="8"/>
      <name val="Arial"/>
      <family val="0"/>
    </font>
    <font>
      <sz val="8"/>
      <color indexed="8"/>
      <name val="Arial"/>
      <family val="0"/>
    </font>
    <font>
      <sz val="7"/>
      <color indexed="8"/>
      <name val="Arial"/>
      <family val="0"/>
    </font>
    <font>
      <b/>
      <sz val="8"/>
      <color indexed="8"/>
      <name val="Verdana"/>
      <family val="0"/>
    </font>
    <font>
      <b/>
      <sz val="10"/>
      <color indexed="60"/>
      <name val="Arial"/>
      <family val="0"/>
    </font>
    <font>
      <sz val="9"/>
      <color indexed="8"/>
      <name val="Microsoft Sans Serif"/>
      <family val="0"/>
    </font>
    <font>
      <b/>
      <sz val="8"/>
      <name val="Arial"/>
      <family val="2"/>
    </font>
  </fonts>
  <fills count="2">
    <fill>
      <patternFill/>
    </fill>
    <fill>
      <patternFill patternType="gray125"/>
    </fill>
  </fills>
  <borders count="1">
    <border>
      <left/>
      <right/>
      <top/>
      <bottom/>
      <diagonal/>
    </border>
  </borders>
  <cellStyleXfs count="22">
    <xf numFmtId="164" fontId="0"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164" fontId="6" fillId="0" borderId="0">
      <alignment vertical="top"/>
      <protection locked="0"/>
    </xf>
    <xf numFmtId="167" fontId="0" fillId="0" borderId="0">
      <alignment/>
      <protection/>
    </xf>
    <xf numFmtId="168" fontId="0" fillId="0" borderId="0">
      <alignment/>
      <protection/>
    </xf>
    <xf numFmtId="169" fontId="0" fillId="0" borderId="0">
      <alignment/>
      <protection/>
    </xf>
  </cellStyleXfs>
  <cellXfs count="34">
    <xf numFmtId="164" fontId="0" fillId="0" borderId="0" xfId="0" applyAlignment="1">
      <alignment/>
    </xf>
    <xf numFmtId="164" fontId="0" fillId="0" borderId="0" xfId="0" applyAlignment="1">
      <alignment/>
    </xf>
    <xf numFmtId="166" fontId="0" fillId="0" borderId="0" xfId="0" applyAlignment="1">
      <alignment/>
    </xf>
    <xf numFmtId="164" fontId="3" fillId="0" borderId="0" xfId="0" applyAlignment="1">
      <alignment/>
    </xf>
    <xf numFmtId="164" fontId="0" fillId="0" borderId="0" xfId="0" applyAlignment="1">
      <alignment horizontal="left" vertical="center" wrapText="1"/>
    </xf>
    <xf numFmtId="164" fontId="0" fillId="0" borderId="0" xfId="0" applyAlignment="1" quotePrefix="1">
      <alignment horizontal="left" vertical="center" wrapText="1"/>
    </xf>
    <xf numFmtId="170" fontId="0" fillId="0" borderId="0" xfId="0" applyAlignment="1">
      <alignment/>
    </xf>
    <xf numFmtId="164" fontId="2" fillId="0" borderId="0" xfId="0" applyAlignment="1">
      <alignment horizontal="left" vertical="center" wrapText="1"/>
    </xf>
    <xf numFmtId="164" fontId="0" fillId="0" borderId="0" xfId="0" applyAlignment="1">
      <alignment wrapText="1"/>
    </xf>
    <xf numFmtId="166" fontId="0" fillId="0" borderId="0" xfId="0" applyAlignment="1">
      <alignment horizontal="left" vertical="center" wrapText="1"/>
    </xf>
    <xf numFmtId="166" fontId="1" fillId="0" borderId="0" xfId="0" applyAlignment="1">
      <alignment/>
    </xf>
    <xf numFmtId="166" fontId="0" fillId="0" borderId="0" xfId="0" applyAlignment="1">
      <alignment vertical="center"/>
    </xf>
    <xf numFmtId="164" fontId="2" fillId="0" borderId="0" xfId="0" applyAlignment="1">
      <alignment vertical="center" wrapText="1"/>
    </xf>
    <xf numFmtId="164" fontId="0" fillId="0" borderId="0" xfId="0" applyAlignment="1">
      <alignment vertical="center" wrapText="1"/>
    </xf>
    <xf numFmtId="164" fontId="7" fillId="0" borderId="0" xfId="0" applyAlignment="1">
      <alignment vertical="center" wrapText="1"/>
    </xf>
    <xf numFmtId="164" fontId="8" fillId="0" borderId="0" xfId="0" applyAlignment="1">
      <alignment horizontal="left" vertical="center" wrapText="1"/>
    </xf>
    <xf numFmtId="164" fontId="9" fillId="0" borderId="0" xfId="0" applyAlignment="1">
      <alignment horizontal="left" vertical="center" wrapText="1"/>
    </xf>
    <xf numFmtId="166" fontId="2" fillId="0" borderId="0" xfId="0" applyAlignment="1">
      <alignment vertical="center"/>
    </xf>
    <xf numFmtId="166" fontId="10" fillId="0" borderId="0" xfId="0" applyAlignment="1">
      <alignment vertical="center"/>
    </xf>
    <xf numFmtId="164" fontId="0" fillId="0" borderId="0" xfId="0" applyAlignment="1">
      <alignment horizontal="left" vertical="top" wrapText="1"/>
    </xf>
    <xf numFmtId="164" fontId="4" fillId="0" borderId="0" xfId="0" applyAlignment="1">
      <alignment vertical="top" wrapText="1"/>
    </xf>
    <xf numFmtId="164" fontId="11" fillId="0" borderId="0" xfId="0" applyAlignment="1">
      <alignment horizontal="left" vertical="center" wrapText="1"/>
    </xf>
    <xf numFmtId="166" fontId="3" fillId="0" borderId="0" xfId="0" applyAlignment="1">
      <alignment horizontal="center" vertical="center" wrapText="1"/>
    </xf>
    <xf numFmtId="164" fontId="3" fillId="0" borderId="0" xfId="0" applyAlignment="1">
      <alignment horizontal="center" vertical="center" wrapText="1"/>
    </xf>
    <xf numFmtId="164" fontId="12" fillId="0" borderId="0" xfId="0" applyAlignment="1">
      <alignment horizontal="left" vertical="center" wrapText="1"/>
    </xf>
    <xf numFmtId="164" fontId="13" fillId="0" borderId="0" xfId="0" applyAlignment="1">
      <alignment horizontal="left" vertical="center" wrapText="1"/>
    </xf>
    <xf numFmtId="164" fontId="14" fillId="0" borderId="0" xfId="0" applyAlignment="1">
      <alignment wrapText="1"/>
    </xf>
    <xf numFmtId="166" fontId="15" fillId="0" borderId="0" xfId="0" applyAlignment="1">
      <alignment vertical="center" wrapText="1"/>
    </xf>
    <xf numFmtId="165" fontId="0" fillId="0" borderId="0" xfId="16">
      <alignment/>
      <protection/>
    </xf>
    <xf numFmtId="166" fontId="0" fillId="0" borderId="0" xfId="17">
      <alignment/>
      <protection/>
    </xf>
    <xf numFmtId="164" fontId="6" fillId="0" borderId="0" xfId="18">
      <alignment vertical="top"/>
      <protection locked="0"/>
    </xf>
    <xf numFmtId="167" fontId="0" fillId="0" borderId="0" xfId="19">
      <alignment/>
      <protection/>
    </xf>
    <xf numFmtId="168" fontId="0" fillId="0" borderId="0" xfId="20">
      <alignment/>
      <protection/>
    </xf>
    <xf numFmtId="169" fontId="0" fillId="0" borderId="0" xfId="21">
      <alignment/>
      <protection/>
    </xf>
  </cellXfs>
  <cellStyles count="7">
    <cellStyle name="Normal" xfId="0"/>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15"/>
  <sheetViews>
    <sheetView tabSelected="1" workbookViewId="0" topLeftCell="B43">
      <selection activeCell="E46" sqref="E46"/>
    </sheetView>
  </sheetViews>
  <sheetFormatPr defaultColWidth="10.00390625" defaultRowHeight="12.75"/>
  <cols>
    <col min="1" max="1" width="12.28125" style="2" customWidth="1"/>
    <col min="2" max="2" width="31.57421875" style="0" customWidth="1"/>
    <col min="3" max="3" width="10.140625" style="0" customWidth="1"/>
    <col min="4" max="4" width="29.421875" style="0" customWidth="1"/>
    <col min="5" max="5" width="56.140625" style="0" customWidth="1"/>
    <col min="6" max="256" width="11.00390625" style="0" bestFit="1" customWidth="1"/>
  </cols>
  <sheetData>
    <row r="1" ht="18">
      <c r="A1" s="10" t="s">
        <v>0</v>
      </c>
    </row>
    <row r="2" ht="13.5">
      <c r="A2" s="2" t="s">
        <v>1</v>
      </c>
    </row>
    <row r="3" ht="13.5">
      <c r="A3" s="2" t="s">
        <v>2</v>
      </c>
    </row>
    <row r="5" spans="1:256" ht="56.25">
      <c r="A5" s="22" t="s">
        <v>3</v>
      </c>
      <c r="B5" s="23" t="s">
        <v>4</v>
      </c>
      <c r="C5" s="23" t="s">
        <v>79</v>
      </c>
      <c r="D5" s="23" t="s">
        <v>100</v>
      </c>
      <c r="E5" s="23" t="s">
        <v>161</v>
      </c>
      <c r="F5" s="23" t="s">
        <v>223</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40.5">
      <c r="A6" s="11">
        <v>-2400000</v>
      </c>
      <c r="B6" s="4" t="s">
        <v>5</v>
      </c>
      <c r="C6" s="4"/>
      <c r="D6" s="4" t="s">
        <v>101</v>
      </c>
      <c r="E6" s="4" t="s">
        <v>162</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40.5">
      <c r="A7" s="11">
        <v>-200000</v>
      </c>
      <c r="B7" s="4" t="s">
        <v>6</v>
      </c>
      <c r="C7" s="4"/>
      <c r="D7" s="4" t="s">
        <v>102</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162">
      <c r="A8" s="11">
        <f>A9-4008</f>
        <v>-17618</v>
      </c>
      <c r="B8" s="7" t="s">
        <v>7</v>
      </c>
      <c r="C8" s="9">
        <f>A8+4008</f>
        <v>-13610</v>
      </c>
      <c r="D8" s="7" t="s">
        <v>103</v>
      </c>
      <c r="E8" s="4" t="s">
        <v>163</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ht="67.5">
      <c r="A9" s="11">
        <f>A10-4010</f>
        <v>-13610</v>
      </c>
      <c r="B9" s="7" t="s">
        <v>8</v>
      </c>
      <c r="C9" s="9">
        <f>A9+4010</f>
        <v>-9600</v>
      </c>
      <c r="D9" s="7" t="s">
        <v>104</v>
      </c>
      <c r="E9" s="4" t="s">
        <v>164</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67.5">
      <c r="A10" s="11">
        <v>-9600</v>
      </c>
      <c r="B10" s="7" t="s">
        <v>9</v>
      </c>
      <c r="C10" s="4" t="s">
        <v>67</v>
      </c>
      <c r="D10" s="5" t="s">
        <v>105</v>
      </c>
      <c r="E10" s="4" t="s">
        <v>165</v>
      </c>
      <c r="F10" s="9">
        <f>A10+8100</f>
        <v>-1500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ht="67.5">
      <c r="A11" s="11">
        <f>A17-4081</f>
        <v>-9581</v>
      </c>
      <c r="B11" s="4" t="s">
        <v>10</v>
      </c>
      <c r="C11" s="9">
        <f>(A11+4081)</f>
        <v>-5500</v>
      </c>
      <c r="D11" s="7" t="s">
        <v>106</v>
      </c>
      <c r="E11" s="4" t="s">
        <v>166</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ht="67.5">
      <c r="A12" s="11">
        <f>$A$23-5026</f>
        <v>-8787</v>
      </c>
      <c r="B12" s="4" t="s">
        <v>11</v>
      </c>
      <c r="C12" s="9">
        <f>(A12+5026)</f>
        <v>-3761</v>
      </c>
      <c r="D12" s="7" t="s">
        <v>107</v>
      </c>
      <c r="E12" s="4" t="s">
        <v>167</v>
      </c>
      <c r="F12" s="4">
        <f>A12+5026</f>
        <v>-3761</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ht="108">
      <c r="A13" s="11">
        <v>-8500</v>
      </c>
      <c r="B13" s="4" t="s">
        <v>12</v>
      </c>
      <c r="C13" s="4"/>
      <c r="D13" s="4" t="s">
        <v>108</v>
      </c>
      <c r="E13" s="4" t="s">
        <v>168</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54">
      <c r="A14" s="2">
        <v>-7500</v>
      </c>
      <c r="B14" s="3" t="s">
        <v>13</v>
      </c>
      <c r="E14" s="8" t="s">
        <v>169</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67.5">
      <c r="A15" s="11">
        <v>-7000</v>
      </c>
      <c r="B15" s="13" t="s">
        <v>14</v>
      </c>
      <c r="D15" s="19" t="s">
        <v>109</v>
      </c>
      <c r="E15" s="19" t="s">
        <v>170</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108">
      <c r="A16" s="11">
        <v>-6700</v>
      </c>
      <c r="B16" s="7" t="s">
        <v>15</v>
      </c>
      <c r="C16" s="19" t="s">
        <v>80</v>
      </c>
      <c r="D16" s="20" t="s">
        <v>110</v>
      </c>
      <c r="E16" s="19" t="s">
        <v>171</v>
      </c>
      <c r="F16">
        <f>9000/12</f>
        <v>750</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108">
      <c r="A17" s="11">
        <v>-5500</v>
      </c>
      <c r="B17" s="7" t="s">
        <v>16</v>
      </c>
      <c r="C17" s="4"/>
      <c r="D17" s="20" t="s">
        <v>111</v>
      </c>
      <c r="E17" s="4" t="s">
        <v>172</v>
      </c>
      <c r="F17" s="26" t="s">
        <v>224</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202.5">
      <c r="A18" s="11">
        <v>-4713</v>
      </c>
      <c r="B18" s="4" t="s">
        <v>17</v>
      </c>
      <c r="C18" s="4"/>
      <c r="D18" s="4" t="s">
        <v>112</v>
      </c>
      <c r="E18" s="4" t="s">
        <v>173</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6" ht="27">
      <c r="A19" s="11">
        <v>-4300</v>
      </c>
      <c r="B19" s="15" t="s">
        <v>18</v>
      </c>
      <c r="C19" s="4"/>
      <c r="D19" s="4"/>
      <c r="E19" s="4"/>
      <c r="F19" s="4"/>
    </row>
    <row r="20" spans="1:6" ht="54">
      <c r="A20" s="11">
        <v>-4143</v>
      </c>
      <c r="B20" s="15" t="s">
        <v>19</v>
      </c>
      <c r="C20" s="25" t="s">
        <v>81</v>
      </c>
      <c r="D20" s="4" t="s">
        <v>113</v>
      </c>
      <c r="E20" s="4" t="s">
        <v>174</v>
      </c>
      <c r="F20" s="4"/>
    </row>
    <row r="21" spans="1:256" ht="54">
      <c r="A21" s="11">
        <v>-4000</v>
      </c>
      <c r="B21" s="7" t="s">
        <v>20</v>
      </c>
      <c r="C21" s="4"/>
      <c r="D21" s="4"/>
      <c r="E21" s="7" t="s">
        <v>175</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94.5">
      <c r="A22" s="11">
        <v>-4000</v>
      </c>
      <c r="B22" s="7" t="s">
        <v>21</v>
      </c>
      <c r="C22" s="4"/>
      <c r="D22" s="4" t="s">
        <v>114</v>
      </c>
      <c r="E22" s="4" t="s">
        <v>176</v>
      </c>
      <c r="F22" s="4" t="s">
        <v>225</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21.5">
      <c r="A23" s="11">
        <v>-3761</v>
      </c>
      <c r="B23" s="7" t="s">
        <v>22</v>
      </c>
      <c r="C23" s="4" t="s">
        <v>82</v>
      </c>
      <c r="D23" s="4" t="s">
        <v>115</v>
      </c>
      <c r="E23" s="4" t="s">
        <v>177</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40.5">
      <c r="A24" s="11">
        <v>-3114</v>
      </c>
      <c r="B24" s="7" t="s">
        <v>23</v>
      </c>
      <c r="C24" s="4" t="s">
        <v>83</v>
      </c>
      <c r="D24" s="5" t="s">
        <v>116</v>
      </c>
      <c r="E24" s="4" t="s">
        <v>178</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ht="283.5">
      <c r="A25" s="11">
        <v>-3100</v>
      </c>
      <c r="B25" s="4" t="s">
        <v>24</v>
      </c>
      <c r="C25" s="4" t="s">
        <v>84</v>
      </c>
      <c r="D25" s="4" t="s">
        <v>117</v>
      </c>
      <c r="E25" s="4" t="s">
        <v>179</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162">
      <c r="A26" s="11">
        <v>-3000</v>
      </c>
      <c r="B26" s="12" t="s">
        <v>25</v>
      </c>
      <c r="C26" s="14" t="s">
        <v>85</v>
      </c>
      <c r="D26" s="13" t="s">
        <v>118</v>
      </c>
      <c r="E26" s="13" t="s">
        <v>180</v>
      </c>
      <c r="F26" s="13"/>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148.5">
      <c r="A27" s="11">
        <v>-2670</v>
      </c>
      <c r="B27" s="4" t="s">
        <v>26</v>
      </c>
      <c r="C27" s="4" t="s">
        <v>84</v>
      </c>
      <c r="D27" s="4" t="s">
        <v>119</v>
      </c>
      <c r="E27" s="4" t="s">
        <v>181</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38.25">
      <c r="A28" s="11">
        <v>-2640</v>
      </c>
      <c r="B28" s="4" t="s">
        <v>27</v>
      </c>
      <c r="C28" s="4" t="s">
        <v>86</v>
      </c>
      <c r="D28" s="5" t="s">
        <v>120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89.25">
      <c r="A29" s="11">
        <v>-2524</v>
      </c>
      <c r="B29" s="4" t="s">
        <v>28</v>
      </c>
      <c r="C29" s="24" t="s">
        <v>87</v>
      </c>
      <c r="D29" s="4" t="s">
        <v>121</v>
      </c>
      <c r="E29" s="4"/>
      <c r="F29" s="4">
        <f>25*49+4*7+5</f>
        <v>1258</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40.5">
      <c r="A30" s="11">
        <v>-2501</v>
      </c>
      <c r="B30" s="4" t="s">
        <v>29</v>
      </c>
      <c r="C30" s="4" t="s">
        <v>86</v>
      </c>
      <c r="D30" s="4" t="s">
        <v>122</v>
      </c>
      <c r="E30" s="4" t="s">
        <v>182</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7">
      <c r="A31" s="11">
        <v>-2500</v>
      </c>
      <c r="B31" s="4" t="s">
        <v>30</v>
      </c>
      <c r="C31" s="4"/>
      <c r="D31" s="4" t="s">
        <v>123</v>
      </c>
      <c r="E31" s="5" t="s">
        <v>183</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7">
      <c r="A32" s="11">
        <v>-2474</v>
      </c>
      <c r="B32" s="4" t="s">
        <v>31</v>
      </c>
      <c r="C32" s="4"/>
      <c r="D32" s="4"/>
      <c r="E32" s="7" t="s">
        <v>184</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121.5">
      <c r="A33" s="11">
        <v>-2300</v>
      </c>
      <c r="B33" s="4" t="s">
        <v>32</v>
      </c>
      <c r="C33" s="4" t="s">
        <v>88</v>
      </c>
      <c r="D33" s="4" t="s">
        <v>124</v>
      </c>
      <c r="E33" s="4" t="s">
        <v>185</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40.5">
      <c r="A34" s="11">
        <v>-2300</v>
      </c>
      <c r="B34" s="4" t="s">
        <v>33</v>
      </c>
      <c r="C34" s="4"/>
      <c r="D34" s="4" t="s">
        <v>125</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81">
      <c r="A35" s="11">
        <v>-2200</v>
      </c>
      <c r="B35" s="4" t="s">
        <v>34</v>
      </c>
      <c r="C35" s="4" t="s">
        <v>86</v>
      </c>
      <c r="D35" s="4"/>
      <c r="E35" s="4" t="s">
        <v>186</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67.5">
      <c r="A36" s="11">
        <v>-2106</v>
      </c>
      <c r="B36" s="7" t="s">
        <v>35</v>
      </c>
      <c r="C36" s="4" t="s">
        <v>89</v>
      </c>
      <c r="D36" s="4" t="s">
        <v>126</v>
      </c>
      <c r="E36" s="7" t="s">
        <v>187</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16">
      <c r="A37" s="11">
        <v>-2100</v>
      </c>
      <c r="B37" s="15" t="s">
        <v>36</v>
      </c>
      <c r="C37" s="4"/>
      <c r="D37" s="4" t="s">
        <v>127</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81">
      <c r="A38" s="11">
        <v>-2000</v>
      </c>
      <c r="B38" s="4" t="s">
        <v>37</v>
      </c>
      <c r="C38" s="4" t="s">
        <v>90</v>
      </c>
      <c r="D38" s="4" t="s">
        <v>128</v>
      </c>
      <c r="E38" s="4" t="s">
        <v>188</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21.5">
      <c r="A39" s="11">
        <v>-2000</v>
      </c>
      <c r="B39" s="4" t="s">
        <v>38</v>
      </c>
      <c r="C39" s="4" t="s">
        <v>86</v>
      </c>
      <c r="D39" s="4" t="s">
        <v>129</v>
      </c>
      <c r="E39" s="4" t="s">
        <v>189</v>
      </c>
      <c r="F39" s="4" t="s">
        <v>226</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40.5">
      <c r="A40" s="11">
        <v>-1900</v>
      </c>
      <c r="B40" s="4" t="s">
        <v>39</v>
      </c>
      <c r="C40" s="4"/>
      <c r="D40" s="4" t="s">
        <v>130</v>
      </c>
      <c r="E40" s="4" t="s">
        <v>190</v>
      </c>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156.75">
      <c r="A41" s="18">
        <v>-1900</v>
      </c>
      <c r="B41" s="27" t="s">
        <v>40</v>
      </c>
      <c r="C41" s="4"/>
      <c r="D41" s="4" t="s">
        <v>131</v>
      </c>
      <c r="E41" s="4" t="s">
        <v>191</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16">
      <c r="A42" s="11">
        <v>-1800</v>
      </c>
      <c r="B42" s="4" t="s">
        <v>41</v>
      </c>
      <c r="C42" s="4" t="s">
        <v>84</v>
      </c>
      <c r="D42" s="4" t="s">
        <v>132</v>
      </c>
      <c r="E42" s="4" t="s">
        <v>192</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189">
      <c r="A43" s="11">
        <v>-1600</v>
      </c>
      <c r="B43" s="4" t="s">
        <v>42</v>
      </c>
      <c r="C43" s="4" t="s">
        <v>86</v>
      </c>
      <c r="D43" s="4" t="s">
        <v>133</v>
      </c>
      <c r="E43" s="4" t="s">
        <v>193</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13.5">
      <c r="A44" s="11">
        <v>-1552</v>
      </c>
      <c r="B44" s="4" t="s">
        <v>43</v>
      </c>
      <c r="C44" s="4"/>
      <c r="D44" s="4"/>
      <c r="E44" s="4" t="s">
        <v>194</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94.5">
      <c r="A45" s="11">
        <v>-1520</v>
      </c>
      <c r="B45" s="4" t="s">
        <v>44</v>
      </c>
      <c r="C45" s="4"/>
      <c r="D45" s="4" t="s">
        <v>134</v>
      </c>
      <c r="E45" s="5" t="s">
        <v>195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13.5">
      <c r="A46" s="11">
        <v>-1500</v>
      </c>
      <c r="B46" s="4" t="s">
        <v>45</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54">
      <c r="A47" s="11">
        <f>-640-(900-90)</f>
        <v>-1450</v>
      </c>
      <c r="B47" s="4" t="s">
        <v>46</v>
      </c>
      <c r="C47" s="4" t="s">
        <v>67</v>
      </c>
      <c r="D47" s="5" t="s">
        <v>135</v>
      </c>
      <c r="E47" s="4" t="s">
        <v>196</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7">
      <c r="A48" s="11">
        <f>-640-9000/12</f>
        <v>-1390</v>
      </c>
      <c r="B48" s="4" t="s">
        <v>47</v>
      </c>
      <c r="C48" s="4"/>
      <c r="D48" s="5" t="s">
        <v>136</v>
      </c>
      <c r="E48" s="4" t="s">
        <v>197</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40.5">
      <c r="A49" s="11">
        <v>-1370</v>
      </c>
      <c r="B49" s="4" t="s">
        <v>48</v>
      </c>
      <c r="C49" s="4"/>
      <c r="D49" s="4" t="s">
        <v>137</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40.5">
      <c r="A50" s="11">
        <v>-1300</v>
      </c>
      <c r="B50" s="16" t="s">
        <v>49</v>
      </c>
      <c r="C50" s="16"/>
      <c r="D50" s="16" t="s">
        <v>138</v>
      </c>
      <c r="E50" s="4" t="s">
        <v>198</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7">
      <c r="A51" s="11">
        <v>-1300</v>
      </c>
      <c r="B51" s="4" t="s">
        <v>50</v>
      </c>
      <c r="C51" s="4"/>
      <c r="D51" s="4" t="s">
        <v>139</v>
      </c>
      <c r="E51" s="4"/>
      <c r="F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94.5">
      <c r="A52" s="11">
        <v>-1285</v>
      </c>
      <c r="B52" s="4" t="s">
        <v>51</v>
      </c>
      <c r="C52" s="4" t="s">
        <v>91</v>
      </c>
      <c r="D52" s="4" t="s">
        <v>140</v>
      </c>
      <c r="E52" s="4" t="s">
        <v>199</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67.5">
      <c r="A53" s="11">
        <v>-1274</v>
      </c>
      <c r="B53" s="4" t="s">
        <v>51</v>
      </c>
      <c r="C53" s="4" t="s">
        <v>92</v>
      </c>
      <c r="D53" s="4" t="s">
        <v>141</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54">
      <c r="A54" s="11">
        <v>-1270</v>
      </c>
      <c r="B54" s="4" t="s">
        <v>52</v>
      </c>
      <c r="C54" s="4" t="s">
        <v>93</v>
      </c>
      <c r="D54" s="4"/>
      <c r="E54" s="4" t="s">
        <v>200</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54">
      <c r="A55" s="11">
        <v>-1250</v>
      </c>
      <c r="B55" s="4" t="s">
        <v>53</v>
      </c>
      <c r="C55" s="4"/>
      <c r="D55" s="4" t="s">
        <v>142</v>
      </c>
      <c r="E55" s="4" t="s">
        <v>201</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67.5">
      <c r="A56" s="11">
        <v>-1230</v>
      </c>
      <c r="B56" s="4" t="s">
        <v>54</v>
      </c>
      <c r="C56" s="4" t="s">
        <v>94</v>
      </c>
      <c r="D56" s="4" t="s">
        <v>143</v>
      </c>
      <c r="E56" s="4" t="s">
        <v>202</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148.5">
      <c r="A57" s="11">
        <v>-1200</v>
      </c>
      <c r="B57" s="4" t="s">
        <v>55</v>
      </c>
      <c r="C57" s="4" t="s">
        <v>95</v>
      </c>
      <c r="D57" s="4" t="s">
        <v>144</v>
      </c>
      <c r="E57" s="4" t="s">
        <v>203</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67.5">
      <c r="A58" s="11">
        <v>-1194</v>
      </c>
      <c r="B58" s="4" t="s">
        <v>56</v>
      </c>
      <c r="C58" s="4" t="s">
        <v>89</v>
      </c>
      <c r="D58" s="4" t="s">
        <v>145</v>
      </c>
      <c r="E58" s="4" t="s">
        <v>204</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94.5">
      <c r="A59" s="11">
        <v>-1184</v>
      </c>
      <c r="B59" s="4" t="s">
        <v>57</v>
      </c>
      <c r="C59" s="4" t="s">
        <v>96</v>
      </c>
      <c r="D59" s="4" t="s">
        <v>146</v>
      </c>
      <c r="E59" s="21" t="s">
        <v>205</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35">
      <c r="A60" s="11">
        <v>-1100</v>
      </c>
      <c r="B60" s="4" t="s">
        <v>58</v>
      </c>
      <c r="C60" s="4"/>
      <c r="D60" s="4"/>
      <c r="E60" s="4" t="s">
        <v>206</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148.5">
      <c r="A61" s="11">
        <v>-1100</v>
      </c>
      <c r="B61" s="4" t="s">
        <v>59</v>
      </c>
      <c r="C61" s="4"/>
      <c r="D61" s="4" t="s">
        <v>147</v>
      </c>
      <c r="E61" s="4" t="s">
        <v>207</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7">
      <c r="A62" s="17">
        <v>-900</v>
      </c>
      <c r="B62" s="7" t="s">
        <v>60</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121.5">
      <c r="A63" s="17">
        <v>-800</v>
      </c>
      <c r="B63" s="7" t="s">
        <v>61</v>
      </c>
      <c r="C63" s="4"/>
      <c r="D63" s="4" t="s">
        <v>148</v>
      </c>
      <c r="E63" s="4" t="s">
        <v>208</v>
      </c>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121.5">
      <c r="A64" s="11">
        <v>-776</v>
      </c>
      <c r="B64" s="4" t="s">
        <v>62</v>
      </c>
      <c r="C64" s="4"/>
      <c r="D64" s="4" t="s">
        <v>149</v>
      </c>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148.5">
      <c r="A65" s="11">
        <v>-753</v>
      </c>
      <c r="B65" s="4" t="s">
        <v>63</v>
      </c>
      <c r="C65" s="4"/>
      <c r="D65" s="4" t="s">
        <v>150</v>
      </c>
      <c r="E65" s="4" t="s">
        <v>209</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7">
      <c r="A66" s="17">
        <v>-640</v>
      </c>
      <c r="B66" s="7" t="s">
        <v>64</v>
      </c>
      <c r="C66" s="4" t="s">
        <v>84</v>
      </c>
      <c r="D66" s="4" t="s">
        <v>151</v>
      </c>
      <c r="E66" s="4" t="s">
        <v>210</v>
      </c>
      <c r="F66" s="4">
        <f>9000/12</f>
        <v>750</v>
      </c>
      <c r="G66" s="9">
        <f>A66-F66</f>
        <v>-1390</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81">
      <c r="A67" s="11">
        <v>-500</v>
      </c>
      <c r="B67" s="4" t="s">
        <v>65</v>
      </c>
      <c r="C67" s="4" t="s">
        <v>97</v>
      </c>
      <c r="D67" s="8" t="s">
        <v>152</v>
      </c>
      <c r="E67" s="8" t="s">
        <v>211</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27">
      <c r="A68" s="11">
        <v>-490</v>
      </c>
      <c r="B68" s="4" t="s">
        <v>66</v>
      </c>
      <c r="C68" s="4"/>
      <c r="D68" s="4" t="s">
        <v>153</v>
      </c>
      <c r="E68" s="4" t="s">
        <v>212</v>
      </c>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54">
      <c r="A69" s="11">
        <v>-428</v>
      </c>
      <c r="B69" s="13" t="s">
        <v>67</v>
      </c>
      <c r="C69" s="13" t="s">
        <v>84</v>
      </c>
      <c r="D69" s="13" t="s">
        <v>154</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67.5">
      <c r="A70" s="11">
        <v>-45</v>
      </c>
      <c r="B70" s="4" t="s">
        <v>68</v>
      </c>
      <c r="C70" s="4" t="s">
        <v>98</v>
      </c>
      <c r="D70" s="4"/>
      <c r="E70" s="4" t="s">
        <v>213</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13.5">
      <c r="A71" s="11">
        <v>0</v>
      </c>
      <c r="B71" s="4" t="s">
        <v>69</v>
      </c>
      <c r="C71" s="4"/>
      <c r="D71" s="4"/>
      <c r="E71" s="4" t="s">
        <v>214</v>
      </c>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54">
      <c r="A72" s="11">
        <v>284</v>
      </c>
      <c r="B72" s="4" t="s">
        <v>70</v>
      </c>
      <c r="C72" s="4"/>
      <c r="D72" s="4" t="s">
        <v>155</v>
      </c>
      <c r="E72" s="4" t="s">
        <v>215</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148.5">
      <c r="A73" s="11">
        <v>500</v>
      </c>
      <c r="B73" s="4" t="s">
        <v>71</v>
      </c>
      <c r="C73" s="4"/>
      <c r="D73" s="4" t="s">
        <v>156</v>
      </c>
      <c r="E73" s="4" t="s">
        <v>216</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121.5">
      <c r="A74" s="11">
        <v>600</v>
      </c>
      <c r="B74" s="4" t="s">
        <v>72</v>
      </c>
      <c r="C74" s="4"/>
      <c r="D74" s="4" t="s">
        <v>157</v>
      </c>
      <c r="E74" s="4" t="s">
        <v>217</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7">
      <c r="A75" s="11">
        <v>622</v>
      </c>
      <c r="B75" s="4" t="s">
        <v>73</v>
      </c>
      <c r="C75" s="4"/>
      <c r="D75" s="4"/>
      <c r="E75" s="4" t="s">
        <v>218</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40.5">
      <c r="A76" s="11">
        <v>814</v>
      </c>
      <c r="B76" s="4" t="s">
        <v>74</v>
      </c>
      <c r="C76" s="4"/>
      <c r="D76" s="4"/>
      <c r="E76" s="4" t="s">
        <v>219</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13.5">
      <c r="A77" s="11">
        <v>1100</v>
      </c>
      <c r="B77" s="4" t="s">
        <v>75</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40.5">
      <c r="A78" s="11">
        <v>1497</v>
      </c>
      <c r="B78" s="4" t="s">
        <v>76</v>
      </c>
      <c r="C78" s="4"/>
      <c r="D78" s="4" t="s">
        <v>158</v>
      </c>
      <c r="E78" s="4" t="s">
        <v>220</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162">
      <c r="A79" s="11">
        <v>1538</v>
      </c>
      <c r="B79" s="4" t="s">
        <v>77</v>
      </c>
      <c r="C79" s="4"/>
      <c r="D79" s="4" t="s">
        <v>159</v>
      </c>
      <c r="E79" s="4" t="s">
        <v>221</v>
      </c>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121.5">
      <c r="A80" s="11">
        <v>1582</v>
      </c>
      <c r="B80" s="4" t="s">
        <v>78</v>
      </c>
      <c r="C80" s="4" t="s">
        <v>99</v>
      </c>
      <c r="D80" s="4" t="s">
        <v>160</v>
      </c>
      <c r="E80" s="4" t="s">
        <v>222</v>
      </c>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13.5">
      <c r="A81" s="1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13.5">
      <c r="A82" s="1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13.5">
      <c r="A83" s="1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13.5">
      <c r="A84" s="1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13.5">
      <c r="A85" s="1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13.5">
      <c r="A86" s="1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13.5">
      <c r="A87" s="1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ht="13.5">
      <c r="A88" s="1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ht="13.5">
      <c r="A89" s="1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13.5">
      <c r="A90" s="1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13.5">
      <c r="A91" s="1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ht="13.5">
      <c r="A92" s="1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ht="13.5">
      <c r="A93" s="1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13.5">
      <c r="A94" s="1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13.5">
      <c r="A95" s="11"/>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ht="13.5">
      <c r="A96" s="1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ht="13.5">
      <c r="A97" s="1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13.5">
      <c r="A98" s="1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13.5">
      <c r="A99" s="1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13.5">
      <c r="A100" s="1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ht="13.5">
      <c r="A101" s="1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13.5">
      <c r="A102" s="1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13.5">
      <c r="A103" s="1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ht="13.5">
      <c r="A104" s="1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13.5">
      <c r="A105" s="1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ht="13.5">
      <c r="A106" s="1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ht="13.5">
      <c r="A107" s="1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ht="13.5">
      <c r="A108" s="1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ht="13.5">
      <c r="A109" s="1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ht="13.5">
      <c r="A110" s="1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ht="13.5">
      <c r="A111" s="1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ht="13.5">
      <c r="A112" s="1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ht="13.5">
      <c r="A113" s="1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ht="13.5">
      <c r="A114" s="1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ht="13.5">
      <c r="A115" s="1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sheetData>
  <sheetProtection/>
  <printOptions/>
  <pageMargins left="0.7875" right="0.7875" top="0.7875" bottom="0.7875" header="0.49166666666666664" footer="0.49166666666666664"/>
  <pageSetup horizontalDpi="30066" verticalDpi="30066" orientation="portrait" paperSize="9"/>
  <legacyDrawing r:id="rId2"/>
</worksheet>
</file>

<file path=xl/worksheets/sheet2.xml><?xml version="1.0" encoding="utf-8"?>
<worksheet xmlns="http://schemas.openxmlformats.org/spreadsheetml/2006/main" xmlns:r="http://schemas.openxmlformats.org/officeDocument/2006/relationships">
  <dimension ref="A1:B2"/>
  <sheetViews>
    <sheetView workbookViewId="0" topLeftCell="A1">
      <selection activeCell="A3" sqref="A3"/>
    </sheetView>
  </sheetViews>
  <sheetFormatPr defaultColWidth="10.00390625" defaultRowHeight="12.75"/>
  <cols>
    <col min="1" max="1" width="11.57421875" style="0" bestFit="1" customWidth="1"/>
    <col min="2" max="256" width="11.00390625" style="0" bestFit="1" customWidth="1"/>
  </cols>
  <sheetData>
    <row r="1" spans="1:2" ht="13.5">
      <c r="A1" s="6">
        <f>(340*100)/3</f>
        <v>11333.333333333334</v>
      </c>
      <c r="B1" t="s">
        <v>227</v>
      </c>
    </row>
    <row r="2" ht="13.5">
      <c r="A2" s="6">
        <f>340*(100/4)</f>
        <v>8500</v>
      </c>
    </row>
  </sheetData>
  <sheetProtection/>
  <printOptions/>
  <pageMargins left="0.7875" right="0.7875" top="0.7875" bottom="0.7875" header="0.49166666666666664" footer="0.49166666666666664"/>
  <pageSetup horizontalDpi="30066" verticalDpi="30066"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00390625" defaultRowHeight="12.75"/>
  <cols>
    <col min="1" max="256" width="11.00390625" style="0" bestFit="1" customWidth="1"/>
  </cols>
  <sheetData/>
  <sheetProtection/>
  <printOptions/>
  <pageMargins left="0.7875" right="0.7875" top="0.7875" bottom="0.7875" header="0.49166666666666664" footer="0.49166666666666664"/>
  <pageSetup horizontalDpi="30066" verticalDpi="30066" orientation="portrait" paperSize="9"/>
</worksheet>
</file>

<file path=docProps/app.xml><?xml version="1.0" encoding="utf-8"?>
<Properties xmlns="http://schemas.openxmlformats.org/officeDocument/2006/extended-properties" xmlns:vt="http://schemas.openxmlformats.org/officeDocument/2006/docPropsVTypes">
  <Application>PlanMaker, Rev. 489</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Sintflut und andere Katastrophen</dc:title>
  <dc:subject>Sintflut</dc:subject>
  <dc:creator>Ronald schmiers</dc:creator>
  <cp:keywords/>
  <dc:description/>
  <cp:lastModifiedBy/>
  <dcterms:created xsi:type="dcterms:W3CDTF">2012-09-30T10:03:58Z</dcterms:created>
  <dcterms:modified xsi:type="dcterms:W3CDTF">2012-06-25T22:46:38Z</dcterms:modified>
  <cp:category/>
  <cp:version/>
  <cp:contentType/>
  <cp:contentStatus/>
</cp:coreProperties>
</file>